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0220" windowHeight="150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1"/>
  <c r="B13"/>
  <c r="B19"/>
  <c r="B17"/>
  <c r="B18"/>
  <c r="B21"/>
  <c r="B29"/>
  <c r="B31"/>
  <c r="B25"/>
  <c r="B26"/>
  <c r="B23"/>
  <c r="B30"/>
  <c r="B22"/>
</calcChain>
</file>

<file path=xl/sharedStrings.xml><?xml version="1.0" encoding="utf-8"?>
<sst xmlns="http://schemas.openxmlformats.org/spreadsheetml/2006/main" count="45" uniqueCount="43">
  <si>
    <t>Left over from 8' sheet</t>
    <phoneticPr fontId="2" type="noConversion"/>
  </si>
  <si>
    <t>Intermediate Values</t>
    <phoneticPr fontId="2" type="noConversion"/>
  </si>
  <si>
    <t>Variable</t>
    <phoneticPr fontId="2" type="noConversion"/>
  </si>
  <si>
    <t>Value</t>
    <phoneticPr fontId="2" type="noConversion"/>
  </si>
  <si>
    <t>Description</t>
    <phoneticPr fontId="2" type="noConversion"/>
  </si>
  <si>
    <t>H</t>
    <phoneticPr fontId="2" type="noConversion"/>
  </si>
  <si>
    <t>Box Height</t>
    <phoneticPr fontId="2" type="noConversion"/>
  </si>
  <si>
    <t>Top Width</t>
    <phoneticPr fontId="2" type="noConversion"/>
  </si>
  <si>
    <t>Fixed Values</t>
    <phoneticPr fontId="2" type="noConversion"/>
  </si>
  <si>
    <t>t</t>
    <phoneticPr fontId="2" type="noConversion"/>
  </si>
  <si>
    <t>Wood Thickness</t>
    <phoneticPr fontId="2" type="noConversion"/>
  </si>
  <si>
    <t>a</t>
    <phoneticPr fontId="2" type="noConversion"/>
  </si>
  <si>
    <t>Angle in degrees</t>
    <phoneticPr fontId="2" type="noConversion"/>
  </si>
  <si>
    <t>Vertical height of sides</t>
    <phoneticPr fontId="2" type="noConversion"/>
  </si>
  <si>
    <t>vh</t>
    <phoneticPr fontId="2" type="noConversion"/>
  </si>
  <si>
    <t>Panel Dimensions</t>
    <phoneticPr fontId="2" type="noConversion"/>
  </si>
  <si>
    <t>Wta</t>
    <phoneticPr fontId="2" type="noConversion"/>
  </si>
  <si>
    <t>Wba</t>
    <phoneticPr fontId="2" type="noConversion"/>
  </si>
  <si>
    <t>Width, top side a</t>
    <phoneticPr fontId="2" type="noConversion"/>
  </si>
  <si>
    <t>Width, bottom side a</t>
    <phoneticPr fontId="2" type="noConversion"/>
  </si>
  <si>
    <t>Height</t>
    <phoneticPr fontId="2" type="noConversion"/>
  </si>
  <si>
    <t>HB</t>
    <phoneticPr fontId="2" type="noConversion"/>
  </si>
  <si>
    <t>WB</t>
    <phoneticPr fontId="2" type="noConversion"/>
  </si>
  <si>
    <t>aRad</t>
    <phoneticPr fontId="2" type="noConversion"/>
  </si>
  <si>
    <t>Angle in radians</t>
    <phoneticPr fontId="2" type="noConversion"/>
  </si>
  <si>
    <t>Wtb</t>
    <phoneticPr fontId="2" type="noConversion"/>
  </si>
  <si>
    <t>Wbb</t>
    <phoneticPr fontId="2" type="noConversion"/>
  </si>
  <si>
    <t>Width, top side b</t>
    <phoneticPr fontId="2" type="noConversion"/>
  </si>
  <si>
    <t>Width, bottom side b</t>
    <phoneticPr fontId="2" type="noConversion"/>
  </si>
  <si>
    <t>Material Dimensions</t>
    <phoneticPr fontId="2" type="noConversion"/>
  </si>
  <si>
    <t>sb</t>
    <phoneticPr fontId="2" type="noConversion"/>
  </si>
  <si>
    <t>Cut thickness</t>
    <phoneticPr fontId="2" type="noConversion"/>
  </si>
  <si>
    <t>W Total</t>
    <phoneticPr fontId="2" type="noConversion"/>
  </si>
  <si>
    <t>H Total</t>
    <phoneticPr fontId="2" type="noConversion"/>
  </si>
  <si>
    <t>tp</t>
    <phoneticPr fontId="2" type="noConversion"/>
  </si>
  <si>
    <t>Pad thickness</t>
    <phoneticPr fontId="2" type="noConversion"/>
  </si>
  <si>
    <t>Wt</t>
    <phoneticPr fontId="2" type="noConversion"/>
  </si>
  <si>
    <t>Wt2</t>
    <phoneticPr fontId="2" type="noConversion"/>
  </si>
  <si>
    <t>Width, second top</t>
    <phoneticPr fontId="2" type="noConversion"/>
  </si>
  <si>
    <t>Width top</t>
    <phoneticPr fontId="2" type="noConversion"/>
  </si>
  <si>
    <t>W left</t>
    <phoneticPr fontId="2" type="noConversion"/>
  </si>
  <si>
    <t>Width needed for sides</t>
    <phoneticPr fontId="2" type="noConversion"/>
  </si>
  <si>
    <t>Height needed for sides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</si>
</sst>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64" fontId="0" fillId="0" borderId="0" xfId="0" applyNumberFormat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0" fillId="2" borderId="0" xfId="0" applyFill="1"/>
    <xf numFmtId="0" fontId="0" fillId="2" borderId="0" xfId="0" applyNumberFormat="1" applyFill="1"/>
    <xf numFmtId="0" fontId="0" fillId="0" borderId="5" xfId="0" applyBorder="1"/>
    <xf numFmtId="0" fontId="0" fillId="0" borderId="6" xfId="0" applyBorder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0" fontId="1" fillId="0" borderId="2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0" xfId="0" applyFont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32"/>
  <sheetViews>
    <sheetView tabSelected="1" view="pageLayout" workbookViewId="0">
      <selection activeCell="D8" sqref="D8"/>
    </sheetView>
  </sheetViews>
  <sheetFormatPr baseColWidth="10" defaultRowHeight="13"/>
  <cols>
    <col min="1" max="1" width="8.140625" customWidth="1"/>
    <col min="2" max="2" width="7.140625" style="2" customWidth="1"/>
    <col min="3" max="3" width="20" customWidth="1"/>
  </cols>
  <sheetData>
    <row r="1" spans="1:3" s="18" customFormat="1">
      <c r="A1" s="21" t="s">
        <v>2</v>
      </c>
      <c r="B1" s="22" t="s">
        <v>3</v>
      </c>
      <c r="C1" s="21" t="s">
        <v>4</v>
      </c>
    </row>
    <row r="2" spans="1:3">
      <c r="A2" s="8" t="s">
        <v>21</v>
      </c>
      <c r="B2" s="9">
        <v>20</v>
      </c>
      <c r="C2" s="8" t="s">
        <v>6</v>
      </c>
    </row>
    <row r="3" spans="1:3">
      <c r="A3" s="8" t="s">
        <v>22</v>
      </c>
      <c r="B3" s="9">
        <v>17</v>
      </c>
      <c r="C3" s="8" t="s">
        <v>7</v>
      </c>
    </row>
    <row r="5" spans="1:3" s="18" customFormat="1">
      <c r="A5" s="19" t="s">
        <v>8</v>
      </c>
      <c r="B5" s="20"/>
      <c r="C5" s="19"/>
    </row>
    <row r="6" spans="1:3">
      <c r="A6" s="4" t="s">
        <v>34</v>
      </c>
      <c r="B6" s="5">
        <v>0.25</v>
      </c>
      <c r="C6" s="4" t="s">
        <v>35</v>
      </c>
    </row>
    <row r="7" spans="1:3">
      <c r="A7" s="6" t="s">
        <v>9</v>
      </c>
      <c r="B7" s="7">
        <v>0.75</v>
      </c>
      <c r="C7" s="6" t="s">
        <v>10</v>
      </c>
    </row>
    <row r="8" spans="1:3">
      <c r="A8" s="6" t="s">
        <v>11</v>
      </c>
      <c r="B8" s="7">
        <v>9.5</v>
      </c>
      <c r="C8" s="6" t="s">
        <v>12</v>
      </c>
    </row>
    <row r="9" spans="1:3">
      <c r="A9" s="6" t="s">
        <v>30</v>
      </c>
      <c r="B9" s="7">
        <v>0.125</v>
      </c>
      <c r="C9" s="6" t="s">
        <v>31</v>
      </c>
    </row>
    <row r="11" spans="1:3" s="18" customFormat="1">
      <c r="A11" s="19" t="s">
        <v>1</v>
      </c>
      <c r="B11" s="20"/>
      <c r="C11" s="19"/>
    </row>
    <row r="12" spans="1:3">
      <c r="A12" s="6" t="s">
        <v>14</v>
      </c>
      <c r="B12" s="7">
        <f>B2-2*B7-B6</f>
        <v>18.25</v>
      </c>
      <c r="C12" s="6" t="s">
        <v>13</v>
      </c>
    </row>
    <row r="13" spans="1:3">
      <c r="A13" s="6" t="s">
        <v>23</v>
      </c>
      <c r="B13" s="7">
        <f>RADIANS(B8)</f>
        <v>0.16580627893946132</v>
      </c>
      <c r="C13" s="6" t="s">
        <v>24</v>
      </c>
    </row>
    <row r="15" spans="1:3" ht="14" thickBot="1"/>
    <row r="16" spans="1:3" s="18" customFormat="1" ht="14" thickTop="1">
      <c r="A16" s="15" t="s">
        <v>15</v>
      </c>
      <c r="B16" s="16"/>
      <c r="C16" s="17"/>
    </row>
    <row r="17" spans="1:3">
      <c r="A17" s="10" t="s">
        <v>16</v>
      </c>
      <c r="B17" s="3">
        <f>B3+2*(2*B7)*TAN(B13)</f>
        <v>17.502027827244259</v>
      </c>
      <c r="C17" s="11" t="s">
        <v>18</v>
      </c>
    </row>
    <row r="18" spans="1:3">
      <c r="A18" s="10" t="s">
        <v>17</v>
      </c>
      <c r="B18" s="3">
        <f>B17+2*B19*SIN(B13)</f>
        <v>23.610033058716073</v>
      </c>
      <c r="C18" s="11" t="s">
        <v>19</v>
      </c>
    </row>
    <row r="19" spans="1:3">
      <c r="A19" s="10" t="s">
        <v>5</v>
      </c>
      <c r="B19" s="3">
        <f>B12/COS(B13)</f>
        <v>18.50376804807393</v>
      </c>
      <c r="C19" s="11" t="s">
        <v>20</v>
      </c>
    </row>
    <row r="20" spans="1:3">
      <c r="A20" s="10"/>
      <c r="B20" s="3"/>
      <c r="C20" s="11"/>
    </row>
    <row r="21" spans="1:3">
      <c r="A21" s="10" t="s">
        <v>25</v>
      </c>
      <c r="B21" s="3">
        <f>B17-2*B7</f>
        <v>16.002027827244259</v>
      </c>
      <c r="C21" s="11" t="s">
        <v>27</v>
      </c>
    </row>
    <row r="22" spans="1:3">
      <c r="A22" s="10" t="s">
        <v>26</v>
      </c>
      <c r="B22" s="3">
        <f>B18-2*B7</f>
        <v>22.110033058716073</v>
      </c>
      <c r="C22" s="11" t="s">
        <v>28</v>
      </c>
    </row>
    <row r="23" spans="1:3">
      <c r="A23" s="10" t="s">
        <v>5</v>
      </c>
      <c r="B23" s="3">
        <f>B19</f>
        <v>18.50376804807393</v>
      </c>
      <c r="C23" s="11" t="s">
        <v>20</v>
      </c>
    </row>
    <row r="24" spans="1:3">
      <c r="A24" s="10"/>
      <c r="B24" s="3"/>
      <c r="C24" s="11"/>
    </row>
    <row r="25" spans="1:3">
      <c r="A25" s="10" t="s">
        <v>36</v>
      </c>
      <c r="B25" s="3">
        <f>B17</f>
        <v>17.502027827244259</v>
      </c>
      <c r="C25" s="11" t="s">
        <v>39</v>
      </c>
    </row>
    <row r="26" spans="1:3">
      <c r="A26" s="10" t="s">
        <v>37</v>
      </c>
      <c r="B26" s="3">
        <f>B25-2*B7*TAN(B13)</f>
        <v>17.251013913622131</v>
      </c>
      <c r="C26" s="11" t="s">
        <v>38</v>
      </c>
    </row>
    <row r="27" spans="1:3">
      <c r="A27" s="10"/>
      <c r="B27" s="3"/>
      <c r="C27" s="11"/>
    </row>
    <row r="28" spans="1:3">
      <c r="A28" s="23" t="s">
        <v>29</v>
      </c>
      <c r="B28" s="1"/>
      <c r="C28" s="24"/>
    </row>
    <row r="29" spans="1:3">
      <c r="A29" s="10" t="s">
        <v>32</v>
      </c>
      <c r="B29" s="3">
        <f>2*B18+2*B21+3*B9</f>
        <v>79.599121771920665</v>
      </c>
      <c r="C29" s="11" t="s">
        <v>41</v>
      </c>
    </row>
    <row r="30" spans="1:3">
      <c r="A30" s="10" t="s">
        <v>33</v>
      </c>
      <c r="B30" s="3">
        <f>2*B23+4*B9</f>
        <v>37.507536096147859</v>
      </c>
      <c r="C30" s="11" t="s">
        <v>42</v>
      </c>
    </row>
    <row r="31" spans="1:3" ht="14" thickBot="1">
      <c r="A31" s="12" t="s">
        <v>40</v>
      </c>
      <c r="B31" s="13">
        <f>96-B29</f>
        <v>16.400878228079335</v>
      </c>
      <c r="C31" s="14" t="s">
        <v>0</v>
      </c>
    </row>
    <row r="32" spans="1:3" ht="14" thickTop="1"/>
  </sheetData>
  <phoneticPr fontId="2" type="noConversion"/>
  <pageMargins left="0.75" right="0.75" top="1" bottom="1" header="0.5" footer="0.5"/>
  <pageSetup orientation="portrait" horizontalDpi="4294967292" verticalDpi="4294967292"/>
  <headerFooter>
    <oddHeader>&amp;CCrossFit PlyoBox Scaled Dimensions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Compassion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Compassion International</dc:creator>
  <cp:lastModifiedBy>Compassion International</cp:lastModifiedBy>
  <dcterms:created xsi:type="dcterms:W3CDTF">2010-04-17T13:53:26Z</dcterms:created>
  <dcterms:modified xsi:type="dcterms:W3CDTF">2010-04-24T18:50:57Z</dcterms:modified>
</cp:coreProperties>
</file>